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aniel.pissaia_money\Desktop\"/>
    </mc:Choice>
  </mc:AlternateContent>
  <xr:revisionPtr revIDLastSave="0" documentId="13_ncr:1_{C8666AC7-6DA7-442D-A5A8-0F74AC29D980}" xr6:coauthVersionLast="47" xr6:coauthVersionMax="47" xr10:uidLastSave="{00000000-0000-0000-0000-000000000000}"/>
  <bookViews>
    <workbookView xWindow="-120" yWindow="-120" windowWidth="29040" windowHeight="15750" xr2:uid="{00000000-000D-0000-FFFF-FFFF00000000}"/>
  </bookViews>
  <sheets>
    <sheet name="Calculadora MM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2" l="1"/>
  <c r="C12" i="2" s="1"/>
  <c r="E9" i="2" l="1"/>
  <c r="E12" i="2" l="1"/>
  <c r="F12" i="2" s="1"/>
  <c r="C13" i="2" s="1"/>
  <c r="E13" i="2" s="1"/>
  <c r="F13" i="2" s="1"/>
  <c r="C14" i="2" s="1"/>
  <c r="E14" i="2" s="1"/>
  <c r="F14" i="2" s="1"/>
  <c r="C15" i="2" l="1"/>
  <c r="E15" i="2" s="1"/>
  <c r="F15" i="2" s="1"/>
  <c r="C16" i="2" l="1"/>
  <c r="E16" i="2" s="1"/>
  <c r="F16" i="2" s="1"/>
  <c r="C17" i="2" l="1"/>
  <c r="E17" i="2" s="1"/>
  <c r="F17" i="2" s="1"/>
  <c r="C18" i="2" l="1"/>
  <c r="E18" i="2" s="1"/>
  <c r="F18" i="2" s="1"/>
  <c r="C19" i="2" l="1"/>
  <c r="E19" i="2" s="1"/>
  <c r="F19" i="2" s="1"/>
  <c r="C20" i="2" l="1"/>
  <c r="E20" i="2" s="1"/>
  <c r="F20" i="2" s="1"/>
  <c r="C21" i="2" l="1"/>
  <c r="E21" i="2" s="1"/>
  <c r="F21" i="2" s="1"/>
  <c r="C22" i="2" l="1"/>
  <c r="E22" i="2" s="1"/>
  <c r="F22" i="2" s="1"/>
  <c r="C23" i="2" l="1"/>
  <c r="E23" i="2" s="1"/>
  <c r="F23" i="2" s="1"/>
  <c r="C24" i="2" l="1"/>
  <c r="E24" i="2" l="1"/>
  <c r="F24" i="2" s="1"/>
  <c r="C25" i="2" s="1"/>
  <c r="E25" i="2" l="1"/>
  <c r="F25" i="2" s="1"/>
  <c r="C26" i="2" s="1"/>
  <c r="E26" i="2" l="1"/>
  <c r="F26" i="2" s="1"/>
  <c r="C27" i="2" s="1"/>
  <c r="E27" i="2" l="1"/>
  <c r="F27" i="2" s="1"/>
  <c r="C28" i="2" s="1"/>
  <c r="E28" i="2" l="1"/>
  <c r="F28" i="2" s="1"/>
  <c r="C29" i="2" s="1"/>
  <c r="E29" i="2" l="1"/>
  <c r="F29" i="2" s="1"/>
  <c r="C30" i="2" s="1"/>
  <c r="E30" i="2" l="1"/>
  <c r="F30" i="2" s="1"/>
  <c r="C31" i="2" s="1"/>
  <c r="E31" i="2" l="1"/>
  <c r="F31" i="2" s="1"/>
  <c r="C32" i="2" s="1"/>
  <c r="E32" i="2" l="1"/>
  <c r="F32" i="2" s="1"/>
  <c r="C33" i="2" s="1"/>
  <c r="E33" i="2" l="1"/>
  <c r="F33" i="2" s="1"/>
  <c r="C34" i="2" s="1"/>
  <c r="E34" i="2" l="1"/>
  <c r="F34" i="2" s="1"/>
  <c r="C35" i="2" s="1"/>
  <c r="E35" i="2" s="1"/>
  <c r="F35" i="2" l="1"/>
  <c r="C9" i="2"/>
</calcChain>
</file>

<file path=xl/sharedStrings.xml><?xml version="1.0" encoding="utf-8"?>
<sst xmlns="http://schemas.openxmlformats.org/spreadsheetml/2006/main" count="8" uniqueCount="8">
  <si>
    <t>Juros mensais</t>
  </si>
  <si>
    <t xml:space="preserve">Retorno Bruto Total </t>
  </si>
  <si>
    <t>Valor parcelas</t>
  </si>
  <si>
    <t>Total Investido</t>
  </si>
  <si>
    <t>Principal resgatado</t>
  </si>
  <si>
    <t>Juros recebidos</t>
  </si>
  <si>
    <t>48.50%</t>
  </si>
  <si>
    <t>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</si>
</sst>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 -416]#,##0.00"/>
  </numFmts>
  <fonts count="25" x14ac:knownFonts="1">
    <font>
      <sz val="10"/>
      <color rgb="FF000000"/>
      <name val="Arial"/>
    </font>
    <font>
      <sz val="10"/>
      <color theme="1"/>
      <name val="Montserrat"/>
    </font>
    <font>
      <sz val="18"/>
      <color rgb="FFFFFFFF"/>
      <name val="Montserrat"/>
    </font>
    <font>
      <b/>
      <sz val="18"/>
      <color theme="1"/>
      <name val="Montserrat"/>
    </font>
    <font>
      <sz val="12"/>
      <color rgb="FFFFFFFF"/>
      <name val="Montserrat"/>
    </font>
    <font>
      <sz val="10"/>
      <name val="Arial"/>
    </font>
    <font>
      <b/>
      <sz val="24"/>
      <color rgb="FFFFFFFF"/>
      <name val="Montserrat"/>
    </font>
    <font>
      <sz val="10"/>
      <color theme="1"/>
      <name val="Roboto"/>
    </font>
    <font>
      <sz val="10"/>
      <color rgb="FF1155CC"/>
      <name val="Roboto"/>
    </font>
    <font>
      <sz val="10"/>
      <color rgb="FF000000"/>
      <name val="Roboto"/>
    </font>
    <font>
      <b/>
      <sz val="22"/>
      <color rgb="FFFFFFFF"/>
      <name val="Montserrat"/>
      <family val="3"/>
    </font>
    <font>
      <b/>
      <sz val="22"/>
      <color rgb="FFFFFFFF"/>
      <name val="Roboto"/>
    </font>
    <font>
      <sz val="22"/>
      <color theme="1"/>
      <name val="Roboto"/>
    </font>
    <font>
      <sz val="22"/>
      <color rgb="FF1155CC"/>
      <name val="Roboto"/>
    </font>
    <font>
      <sz val="22"/>
      <color theme="1"/>
      <name val="Montserrat"/>
      <family val="3"/>
    </font>
    <font>
      <sz val="22"/>
      <color rgb="FF000000"/>
      <name val="Arial"/>
      <family val="2"/>
    </font>
    <font>
      <sz val="14"/>
      <color theme="1"/>
      <name val="Montserrat"/>
      <family val="3"/>
    </font>
    <font>
      <b/>
      <sz val="14"/>
      <color rgb="FFFFFFFF"/>
      <name val="Roboto"/>
    </font>
    <font>
      <sz val="14"/>
      <color rgb="FFFFFFFF"/>
      <name val="Roboto"/>
    </font>
    <font>
      <sz val="14"/>
      <color rgb="FFFFFFFF"/>
      <name val="Montserrat"/>
      <family val="3"/>
    </font>
    <font>
      <sz val="14"/>
      <color rgb="FF000000"/>
      <name val="Arial"/>
      <family val="2"/>
    </font>
    <font>
      <sz val="14"/>
      <color theme="1"/>
      <name val="Roboto"/>
    </font>
    <font>
      <sz val="14"/>
      <color rgb="FF000000"/>
      <name val="Roboto"/>
    </font>
    <font>
      <b/>
      <sz val="18"/>
      <color rgb="FF2B2B2B"/>
      <name val="Roboto"/>
    </font>
    <font>
      <sz val="14"/>
      <color rgb="FF2B2B2B"/>
      <name val="Roboto"/>
    </font>
  </fonts>
  <fills count="4">
    <fill>
      <patternFill patternType="none"/>
    </fill>
    <fill>
      <patternFill patternType="gray125"/>
    </fill>
    <fill>
      <patternFill patternType="solid">
        <fgColor rgb="FF2B2B2B"/>
        <bgColor rgb="FF2B2B2B"/>
      </patternFill>
    </fill>
    <fill>
      <patternFill patternType="solid">
        <fgColor theme="0"/>
        <bgColor theme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3" borderId="0" xfId="0" applyFont="1" applyFill="1"/>
    <xf numFmtId="0" fontId="7" fillId="3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 wrapText="1"/>
    </xf>
    <xf numFmtId="164" fontId="11" fillId="2" borderId="0" xfId="0" applyNumberFormat="1" applyFont="1" applyFill="1" applyAlignment="1">
      <alignment horizontal="center" vertical="center"/>
    </xf>
    <xf numFmtId="10" fontId="1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16" fillId="0" borderId="0" xfId="0" applyFont="1"/>
    <xf numFmtId="164" fontId="21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22" fillId="0" borderId="0" xfId="0" applyFont="1"/>
    <xf numFmtId="0" fontId="17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9" fillId="0" borderId="0" xfId="0" applyFont="1"/>
    <xf numFmtId="0" fontId="23" fillId="0" borderId="0" xfId="0" applyFont="1" applyAlignment="1">
      <alignment horizontal="center" vertical="center"/>
    </xf>
    <xf numFmtId="164" fontId="24" fillId="0" borderId="0" xfId="0" applyNumberFormat="1" applyFont="1" applyAlignment="1">
      <alignment horizontal="center"/>
    </xf>
    <xf numFmtId="0" fontId="24" fillId="0" borderId="0" xfId="0" applyFont="1"/>
    <xf numFmtId="0" fontId="15" fillId="0" borderId="0" xfId="0" applyFont="1" applyAlignment="1">
      <alignment vertical="center"/>
    </xf>
    <xf numFmtId="164" fontId="23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5" fillId="0" borderId="0" xfId="0" applyFont="1"/>
    <xf numFmtId="0" fontId="17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1">
    <cellStyle name="Normal" xfId="0" builtinId="0"/>
  </cellStyles>
  <dxfs count="4">
    <dxf>
      <font>
        <color rgb="FFFFFF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colors>
    <mruColors>
      <color rgb="FFFE761C"/>
      <color rgb="FF2B2B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watch?v=1oHg2jOkwAc" TargetMode="External"/><Relationship Id="rId2" Type="http://schemas.openxmlformats.org/officeDocument/2006/relationships/hyperlink" Target="https://www.moneymoneyinvest.com.br/login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61721</xdr:colOff>
      <xdr:row>0</xdr:row>
      <xdr:rowOff>235323</xdr:rowOff>
    </xdr:from>
    <xdr:to>
      <xdr:col>2</xdr:col>
      <xdr:colOff>832395</xdr:colOff>
      <xdr:row>1</xdr:row>
      <xdr:rowOff>621484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6B2E8C4-0153-269A-ACA6-374ADA7B5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839" y="235323"/>
          <a:ext cx="3023056" cy="733543"/>
        </a:xfrm>
        <a:prstGeom prst="rect">
          <a:avLst/>
        </a:prstGeom>
      </xdr:spPr>
    </xdr:pic>
    <xdr:clientData/>
  </xdr:twoCellAnchor>
  <xdr:twoCellAnchor>
    <xdr:from>
      <xdr:col>1</xdr:col>
      <xdr:colOff>13607</xdr:colOff>
      <xdr:row>3</xdr:row>
      <xdr:rowOff>324971</xdr:rowOff>
    </xdr:from>
    <xdr:to>
      <xdr:col>2</xdr:col>
      <xdr:colOff>0</xdr:colOff>
      <xdr:row>5</xdr:row>
      <xdr:rowOff>28815</xdr:rowOff>
    </xdr:to>
    <xdr:sp macro="" textlink="">
      <xdr:nvSpPr>
        <xdr:cNvPr id="22" name="Retângulo: Cantos Arredondados 21">
          <a:extLst>
            <a:ext uri="{FF2B5EF4-FFF2-40B4-BE49-F238E27FC236}">
              <a16:creationId xmlns:a16="http://schemas.microsoft.com/office/drawing/2014/main" id="{C0C36921-FCCD-A0A2-6F26-71705C5BF506}"/>
            </a:ext>
          </a:extLst>
        </xdr:cNvPr>
        <xdr:cNvSpPr/>
      </xdr:nvSpPr>
      <xdr:spPr>
        <a:xfrm>
          <a:off x="327372" y="1815353"/>
          <a:ext cx="2171540" cy="622727"/>
        </a:xfrm>
        <a:prstGeom prst="roundRect">
          <a:avLst>
            <a:gd name="adj" fmla="val 9469"/>
          </a:avLst>
        </a:prstGeom>
        <a:solidFill>
          <a:srgbClr val="FE761C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solidFill>
                <a:srgbClr val="2B2B2B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Digite</a:t>
          </a:r>
          <a:r>
            <a:rPr lang="pt-BR" sz="1400" b="1" baseline="0">
              <a:solidFill>
                <a:srgbClr val="2B2B2B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o </a:t>
          </a:r>
          <a:br>
            <a:rPr lang="pt-BR" sz="1400" b="1" baseline="0">
              <a:solidFill>
                <a:srgbClr val="2B2B2B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</a:br>
          <a:r>
            <a:rPr lang="pt-BR" sz="1400" b="1" baseline="0">
              <a:solidFill>
                <a:srgbClr val="2B2B2B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Valor Investido</a:t>
          </a:r>
          <a:endParaRPr lang="pt-BR" sz="1800" b="1">
            <a:solidFill>
              <a:srgbClr val="2B2B2B"/>
            </a:solidFill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twoCellAnchor>
  <xdr:twoCellAnchor>
    <xdr:from>
      <xdr:col>2</xdr:col>
      <xdr:colOff>70438</xdr:colOff>
      <xdr:row>3</xdr:row>
      <xdr:rowOff>327691</xdr:rowOff>
    </xdr:from>
    <xdr:to>
      <xdr:col>2</xdr:col>
      <xdr:colOff>1804148</xdr:colOff>
      <xdr:row>5</xdr:row>
      <xdr:rowOff>31535</xdr:rowOff>
    </xdr:to>
    <xdr:sp macro="" textlink="">
      <xdr:nvSpPr>
        <xdr:cNvPr id="23" name="Retângulo: Cantos Arredondados 22">
          <a:extLst>
            <a:ext uri="{FF2B5EF4-FFF2-40B4-BE49-F238E27FC236}">
              <a16:creationId xmlns:a16="http://schemas.microsoft.com/office/drawing/2014/main" id="{52D6CCF1-D4C0-4827-8880-361EEBE058D9}"/>
            </a:ext>
          </a:extLst>
        </xdr:cNvPr>
        <xdr:cNvSpPr/>
      </xdr:nvSpPr>
      <xdr:spPr>
        <a:xfrm>
          <a:off x="2569350" y="1818073"/>
          <a:ext cx="1733710" cy="622727"/>
        </a:xfrm>
        <a:prstGeom prst="roundRect">
          <a:avLst>
            <a:gd name="adj" fmla="val 7670"/>
          </a:avLst>
        </a:prstGeom>
        <a:solidFill>
          <a:srgbClr val="FE761C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solidFill>
                <a:srgbClr val="2B2B2B"/>
              </a:solidFill>
              <a:latin typeface="Roboto" panose="02000000000000000000" pitchFamily="2" charset="0"/>
              <a:ea typeface="Roboto" panose="02000000000000000000" pitchFamily="2" charset="0"/>
            </a:rPr>
            <a:t>Selecione a </a:t>
          </a:r>
          <a:br>
            <a:rPr lang="pt-BR" sz="1400" b="1">
              <a:solidFill>
                <a:srgbClr val="2B2B2B"/>
              </a:solidFill>
              <a:latin typeface="Roboto" panose="02000000000000000000" pitchFamily="2" charset="0"/>
              <a:ea typeface="Roboto" panose="02000000000000000000" pitchFamily="2" charset="0"/>
            </a:rPr>
          </a:br>
          <a:r>
            <a:rPr lang="pt-BR" sz="1400" b="1">
              <a:solidFill>
                <a:srgbClr val="2B2B2B"/>
              </a:solidFill>
              <a:latin typeface="Roboto" panose="02000000000000000000" pitchFamily="2" charset="0"/>
              <a:ea typeface="Roboto" panose="02000000000000000000" pitchFamily="2" charset="0"/>
            </a:rPr>
            <a:t>Taxa de Retorno</a:t>
          </a:r>
        </a:p>
      </xdr:txBody>
    </xdr:sp>
    <xdr:clientData/>
  </xdr:twoCellAnchor>
  <xdr:twoCellAnchor>
    <xdr:from>
      <xdr:col>4</xdr:col>
      <xdr:colOff>27214</xdr:colOff>
      <xdr:row>3</xdr:row>
      <xdr:rowOff>327692</xdr:rowOff>
    </xdr:from>
    <xdr:to>
      <xdr:col>6</xdr:col>
      <xdr:colOff>13606</xdr:colOff>
      <xdr:row>5</xdr:row>
      <xdr:rowOff>31536</xdr:rowOff>
    </xdr:to>
    <xdr:sp macro="" textlink="">
      <xdr:nvSpPr>
        <xdr:cNvPr id="24" name="Retângulo: Cantos Arredondados 23">
          <a:extLst>
            <a:ext uri="{FF2B5EF4-FFF2-40B4-BE49-F238E27FC236}">
              <a16:creationId xmlns:a16="http://schemas.microsoft.com/office/drawing/2014/main" id="{A5522914-4370-4710-AE7F-BEB649525C6F}"/>
            </a:ext>
          </a:extLst>
        </xdr:cNvPr>
        <xdr:cNvSpPr/>
      </xdr:nvSpPr>
      <xdr:spPr>
        <a:xfrm>
          <a:off x="4386302" y="1818074"/>
          <a:ext cx="2933539" cy="622727"/>
        </a:xfrm>
        <a:prstGeom prst="roundRect">
          <a:avLst>
            <a:gd name="adj" fmla="val 7670"/>
          </a:avLst>
        </a:prstGeom>
        <a:solidFill>
          <a:srgbClr val="FE761C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solidFill>
                <a:srgbClr val="2B2B2B"/>
              </a:solidFill>
              <a:latin typeface="Roboto" panose="02000000000000000000" pitchFamily="2" charset="0"/>
              <a:ea typeface="Roboto" panose="02000000000000000000" pitchFamily="2" charset="0"/>
            </a:rPr>
            <a:t>Prazo</a:t>
          </a:r>
          <a:r>
            <a:rPr lang="pt-BR" sz="1400" b="1" baseline="0">
              <a:solidFill>
                <a:srgbClr val="2B2B2B"/>
              </a:solidFill>
              <a:latin typeface="Roboto" panose="02000000000000000000" pitchFamily="2" charset="0"/>
              <a:ea typeface="Roboto" panose="02000000000000000000" pitchFamily="2" charset="0"/>
            </a:rPr>
            <a:t> </a:t>
          </a:r>
          <a:br>
            <a:rPr lang="pt-BR" sz="1400" b="1" baseline="0">
              <a:solidFill>
                <a:srgbClr val="2B2B2B"/>
              </a:solidFill>
              <a:latin typeface="Roboto" panose="02000000000000000000" pitchFamily="2" charset="0"/>
              <a:ea typeface="Roboto" panose="02000000000000000000" pitchFamily="2" charset="0"/>
            </a:rPr>
          </a:br>
          <a:r>
            <a:rPr lang="pt-BR" sz="1400" b="1" baseline="0">
              <a:solidFill>
                <a:srgbClr val="2B2B2B"/>
              </a:solidFill>
              <a:latin typeface="Roboto" panose="02000000000000000000" pitchFamily="2" charset="0"/>
              <a:ea typeface="Roboto" panose="02000000000000000000" pitchFamily="2" charset="0"/>
            </a:rPr>
            <a:t>em Meses</a:t>
          </a:r>
          <a:endParaRPr lang="pt-BR" sz="1400" b="1">
            <a:solidFill>
              <a:srgbClr val="2B2B2B"/>
            </a:solidFill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twoCellAnchor>
  <xdr:twoCellAnchor>
    <xdr:from>
      <xdr:col>4</xdr:col>
      <xdr:colOff>4803</xdr:colOff>
      <xdr:row>0</xdr:row>
      <xdr:rowOff>305281</xdr:rowOff>
    </xdr:from>
    <xdr:to>
      <xdr:col>5</xdr:col>
      <xdr:colOff>22412</xdr:colOff>
      <xdr:row>1</xdr:row>
      <xdr:rowOff>580625</xdr:rowOff>
    </xdr:to>
    <xdr:sp macro="" textlink="">
      <xdr:nvSpPr>
        <xdr:cNvPr id="2" name="Retângulo: Cantos Arredondados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CB72371-BD18-4812-AE0E-38BB2803DC18}"/>
            </a:ext>
          </a:extLst>
        </xdr:cNvPr>
        <xdr:cNvSpPr/>
      </xdr:nvSpPr>
      <xdr:spPr>
        <a:xfrm>
          <a:off x="4655244" y="305281"/>
          <a:ext cx="1418344" cy="622726"/>
        </a:xfrm>
        <a:prstGeom prst="roundRect">
          <a:avLst>
            <a:gd name="adj" fmla="val 7670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Roboto" panose="02000000000000000000" pitchFamily="2" charset="0"/>
              <a:ea typeface="Roboto" panose="02000000000000000000" pitchFamily="2" charset="0"/>
            </a:rPr>
            <a:t>Quero</a:t>
          </a:r>
          <a:br>
            <a:rPr lang="pt-BR" sz="1400" b="1">
              <a:latin typeface="Roboto" panose="02000000000000000000" pitchFamily="2" charset="0"/>
              <a:ea typeface="Roboto" panose="02000000000000000000" pitchFamily="2" charset="0"/>
            </a:rPr>
          </a:br>
          <a:r>
            <a:rPr lang="pt-BR" sz="1400" b="1">
              <a:latin typeface="Roboto" panose="02000000000000000000" pitchFamily="2" charset="0"/>
              <a:ea typeface="Roboto" panose="02000000000000000000" pitchFamily="2" charset="0"/>
            </a:rPr>
            <a:t>Investir</a:t>
          </a:r>
        </a:p>
      </xdr:txBody>
    </xdr:sp>
    <xdr:clientData/>
  </xdr:twoCellAnchor>
  <xdr:twoCellAnchor>
    <xdr:from>
      <xdr:col>5</xdr:col>
      <xdr:colOff>134471</xdr:colOff>
      <xdr:row>0</xdr:row>
      <xdr:rowOff>305281</xdr:rowOff>
    </xdr:from>
    <xdr:to>
      <xdr:col>6</xdr:col>
      <xdr:colOff>22413</xdr:colOff>
      <xdr:row>1</xdr:row>
      <xdr:rowOff>580625</xdr:rowOff>
    </xdr:to>
    <xdr:sp macro="" textlink="">
      <xdr:nvSpPr>
        <xdr:cNvPr id="3" name="Retângulo: Cantos Arredondados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95CF993-1E4B-88DC-F5A4-826308D18F31}"/>
            </a:ext>
          </a:extLst>
        </xdr:cNvPr>
        <xdr:cNvSpPr/>
      </xdr:nvSpPr>
      <xdr:spPr>
        <a:xfrm>
          <a:off x="6185647" y="305281"/>
          <a:ext cx="1434354" cy="622726"/>
        </a:xfrm>
        <a:prstGeom prst="roundRect">
          <a:avLst>
            <a:gd name="adj" fmla="val 7670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Roboto" panose="02000000000000000000" pitchFamily="2" charset="0"/>
              <a:ea typeface="Roboto" panose="02000000000000000000" pitchFamily="2" charset="0"/>
            </a:rPr>
            <a:t>Assista e</a:t>
          </a:r>
        </a:p>
        <a:p>
          <a:pPr algn="ctr"/>
          <a:r>
            <a:rPr lang="pt-BR" sz="1400" b="1">
              <a:latin typeface="Roboto" panose="02000000000000000000" pitchFamily="2" charset="0"/>
              <a:ea typeface="Roboto" panose="02000000000000000000" pitchFamily="2" charset="0"/>
            </a:rPr>
            <a:t>entenda mais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813AA-2858-434B-BC56-30878B7C64F4}">
  <dimension ref="A1:BD35"/>
  <sheetViews>
    <sheetView showGridLines="0" tabSelected="1" zoomScale="85" zoomScaleNormal="85" workbookViewId="0">
      <selection activeCell="I8" sqref="I8"/>
    </sheetView>
  </sheetViews>
  <sheetFormatPr defaultRowHeight="12.75" x14ac:dyDescent="0.2"/>
  <cols>
    <col min="1" max="1" width="4.7109375" customWidth="1"/>
    <col min="2" max="2" width="33.85546875" style="30" bestFit="1" customWidth="1"/>
    <col min="3" max="3" width="27.7109375" style="30" customWidth="1"/>
    <col min="4" max="4" width="0.140625" style="30" customWidth="1"/>
    <col min="5" max="5" width="21" style="30" customWidth="1"/>
    <col min="6" max="6" width="23.140625" style="30" customWidth="1"/>
    <col min="7" max="7" width="10.28515625" style="30" bestFit="1" customWidth="1"/>
    <col min="8" max="8" width="10.42578125" style="30" bestFit="1" customWidth="1"/>
    <col min="9" max="9" width="10.140625" style="30" bestFit="1" customWidth="1"/>
    <col min="10" max="10" width="9.85546875" style="30" bestFit="1" customWidth="1"/>
    <col min="11" max="11" width="14.5703125" style="30" customWidth="1"/>
    <col min="12" max="12" width="9.7109375" bestFit="1" customWidth="1"/>
    <col min="13" max="13" width="9.85546875" bestFit="1" customWidth="1"/>
    <col min="14" max="14" width="10" bestFit="1" customWidth="1"/>
    <col min="15" max="15" width="9.85546875" bestFit="1" customWidth="1"/>
    <col min="16" max="16" width="10" bestFit="1" customWidth="1"/>
    <col min="17" max="17" width="11" customWidth="1"/>
    <col min="18" max="18" width="9.28515625" bestFit="1" customWidth="1"/>
    <col min="19" max="19" width="10.28515625" bestFit="1" customWidth="1"/>
    <col min="20" max="20" width="9.42578125" bestFit="1" customWidth="1"/>
    <col min="21" max="22" width="9.85546875" bestFit="1" customWidth="1"/>
    <col min="23" max="24" width="9" bestFit="1" customWidth="1"/>
    <col min="25" max="25" width="8.7109375" bestFit="1" customWidth="1"/>
    <col min="28" max="28" width="9.85546875" bestFit="1" customWidth="1"/>
  </cols>
  <sheetData>
    <row r="1" spans="1:56" ht="27.75" x14ac:dyDescent="0.3">
      <c r="A1" s="9"/>
      <c r="B1" s="9"/>
      <c r="C1" s="9"/>
      <c r="D1" s="9"/>
      <c r="E1" s="10"/>
      <c r="F1" s="1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</row>
    <row r="2" spans="1:56" ht="62.25" customHeight="1" x14ac:dyDescent="0.3">
      <c r="A2" s="9"/>
      <c r="B2" s="11"/>
      <c r="C2" s="11"/>
      <c r="D2" s="11"/>
      <c r="E2" s="11"/>
      <c r="F2" s="11"/>
      <c r="G2" s="4"/>
      <c r="H2" s="4"/>
      <c r="I2" s="4"/>
      <c r="J2" s="4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</row>
    <row r="3" spans="1:56" ht="27" customHeight="1" x14ac:dyDescent="0.3">
      <c r="A3" s="9"/>
      <c r="B3" s="11"/>
      <c r="C3" s="11"/>
      <c r="D3" s="11"/>
      <c r="E3" s="11"/>
      <c r="F3" s="11"/>
      <c r="G3" s="4"/>
      <c r="H3" s="4"/>
      <c r="I3" s="4"/>
      <c r="J3" s="4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</row>
    <row r="4" spans="1:56" ht="36" x14ac:dyDescent="0.3">
      <c r="A4" s="3"/>
      <c r="B4" s="11"/>
      <c r="C4" s="11"/>
      <c r="D4" s="11"/>
      <c r="E4" s="11"/>
      <c r="F4" s="11"/>
      <c r="G4" s="4"/>
      <c r="H4" s="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</row>
    <row r="5" spans="1:56" ht="36" x14ac:dyDescent="0.3">
      <c r="A5" s="12"/>
      <c r="B5" s="11"/>
      <c r="C5" s="11"/>
      <c r="D5" s="11"/>
      <c r="E5" s="11"/>
      <c r="F5" s="11"/>
      <c r="G5" s="4"/>
      <c r="H5" s="4"/>
      <c r="I5" s="4"/>
      <c r="J5" s="4"/>
      <c r="K5" s="13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</row>
    <row r="6" spans="1:56" s="34" customFormat="1" ht="45" customHeight="1" x14ac:dyDescent="0.2">
      <c r="A6" s="14"/>
      <c r="B6" s="7">
        <v>20000</v>
      </c>
      <c r="C6" s="8" t="s">
        <v>6</v>
      </c>
      <c r="D6" s="39">
        <v>24</v>
      </c>
      <c r="E6" s="39"/>
      <c r="F6" s="39"/>
      <c r="G6" s="16"/>
      <c r="H6" s="16"/>
      <c r="I6" s="15"/>
      <c r="J6" s="16"/>
      <c r="K6" s="16"/>
      <c r="L6" s="17"/>
      <c r="M6" s="36"/>
      <c r="N6" s="37"/>
      <c r="O6" s="37"/>
      <c r="P6" s="37"/>
      <c r="Q6" s="37"/>
      <c r="R6" s="36"/>
      <c r="S6" s="3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</row>
    <row r="7" spans="1:56" ht="27.75" customHeigh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56" s="22" customFormat="1" ht="30.75" customHeight="1" x14ac:dyDescent="0.25">
      <c r="A8" s="18"/>
      <c r="B8" s="19" t="s">
        <v>0</v>
      </c>
      <c r="C8" s="38" t="s">
        <v>1</v>
      </c>
      <c r="D8" s="38"/>
      <c r="E8" s="38" t="s">
        <v>2</v>
      </c>
      <c r="F8" s="38"/>
      <c r="G8" s="20"/>
      <c r="H8" s="20"/>
      <c r="I8" s="20"/>
      <c r="J8" s="20"/>
      <c r="K8" s="20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</row>
    <row r="9" spans="1:56" s="22" customFormat="1" ht="30.75" customHeight="1" x14ac:dyDescent="0.4">
      <c r="A9" s="23"/>
      <c r="B9" s="31" t="str">
        <f>IF(C6="18.72%","1,44%",IF(C6="20.13%","1,54%",IF(C6="26.53%","1,98%",IF(C6="29.08%","2,15%",IF(C6="32.22%","2,35%",IF(C6="35.49%","2,56%",IF(C6="37.19%","2,67%",IF(C6="39.13%","2,79%",IF(C6="41.92%","2,96%",IF(C6="44.58%","3,12%",IF(C6="48.50%","3,35%",)))))))))))</f>
        <v>3,35%</v>
      </c>
      <c r="C9" s="35">
        <f>SUM(C12:C35)</f>
        <v>9421.9837949026205</v>
      </c>
      <c r="D9" s="35"/>
      <c r="E9" s="35">
        <f>PMT($B$9,$D$6,-$B$6)</f>
        <v>1225.9159914542756</v>
      </c>
      <c r="F9" s="35"/>
      <c r="G9" s="24"/>
      <c r="H9" s="24"/>
      <c r="I9" s="24"/>
      <c r="J9" s="24"/>
      <c r="K9" s="24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</row>
    <row r="10" spans="1:56" s="22" customFormat="1" ht="30.75" customHeight="1" x14ac:dyDescent="0.3"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56" s="22" customFormat="1" ht="39.75" customHeight="1" x14ac:dyDescent="0.3">
      <c r="B11" s="27" t="s">
        <v>7</v>
      </c>
      <c r="C11" s="27" t="s">
        <v>5</v>
      </c>
      <c r="D11" s="28"/>
      <c r="E11" s="27" t="s">
        <v>4</v>
      </c>
      <c r="F11" s="27" t="s">
        <v>3</v>
      </c>
      <c r="G11" s="26"/>
      <c r="H11" s="26"/>
      <c r="I11" s="29"/>
      <c r="J11" s="26"/>
      <c r="K11" s="26"/>
    </row>
    <row r="12" spans="1:56" s="22" customFormat="1" ht="30.75" customHeight="1" x14ac:dyDescent="0.3">
      <c r="B12" s="19">
        <v>1</v>
      </c>
      <c r="C12" s="32">
        <f>B6*B9</f>
        <v>670</v>
      </c>
      <c r="D12" s="33"/>
      <c r="E12" s="32">
        <f t="shared" ref="E12:E35" si="0">$E$9-C12</f>
        <v>555.91599145427563</v>
      </c>
      <c r="F12" s="32">
        <f>$B$6-E12</f>
        <v>19444.084008545724</v>
      </c>
      <c r="G12" s="26"/>
      <c r="H12" s="26"/>
      <c r="I12" s="26"/>
      <c r="J12" s="26"/>
      <c r="K12" s="26"/>
    </row>
    <row r="13" spans="1:56" s="22" customFormat="1" ht="30.75" customHeight="1" x14ac:dyDescent="0.3">
      <c r="B13" s="19">
        <v>2</v>
      </c>
      <c r="C13" s="32">
        <f t="shared" ref="C13:C23" si="1">$B$9*F12</f>
        <v>651.37681428628184</v>
      </c>
      <c r="D13" s="33"/>
      <c r="E13" s="32">
        <f t="shared" si="0"/>
        <v>574.53917716799378</v>
      </c>
      <c r="F13" s="32">
        <f t="shared" ref="F13:F21" si="2">F12-E13</f>
        <v>18869.544831377731</v>
      </c>
      <c r="G13" s="26"/>
      <c r="H13" s="26"/>
      <c r="I13" s="26"/>
      <c r="J13" s="26"/>
      <c r="K13" s="26"/>
    </row>
    <row r="14" spans="1:56" s="22" customFormat="1" ht="30.75" customHeight="1" x14ac:dyDescent="0.3">
      <c r="B14" s="19">
        <v>3</v>
      </c>
      <c r="C14" s="32">
        <f t="shared" si="1"/>
        <v>632.12975185115397</v>
      </c>
      <c r="D14" s="33"/>
      <c r="E14" s="32">
        <f t="shared" si="0"/>
        <v>593.78623960312166</v>
      </c>
      <c r="F14" s="32">
        <f t="shared" si="2"/>
        <v>18275.758591774607</v>
      </c>
      <c r="G14" s="26"/>
      <c r="H14" s="26"/>
      <c r="I14" s="26"/>
      <c r="J14" s="26"/>
      <c r="K14" s="26"/>
    </row>
    <row r="15" spans="1:56" s="22" customFormat="1" ht="30.75" customHeight="1" x14ac:dyDescent="0.3">
      <c r="B15" s="19">
        <v>4</v>
      </c>
      <c r="C15" s="32">
        <f t="shared" si="1"/>
        <v>612.23791282444938</v>
      </c>
      <c r="D15" s="33"/>
      <c r="E15" s="32">
        <f t="shared" si="0"/>
        <v>613.67807862982625</v>
      </c>
      <c r="F15" s="32">
        <f t="shared" si="2"/>
        <v>17662.080513144781</v>
      </c>
      <c r="G15" s="26"/>
      <c r="H15" s="26"/>
      <c r="I15" s="26"/>
      <c r="J15" s="26"/>
      <c r="K15" s="26"/>
    </row>
    <row r="16" spans="1:56" s="22" customFormat="1" ht="30.75" customHeight="1" x14ac:dyDescent="0.3">
      <c r="B16" s="19">
        <v>5</v>
      </c>
      <c r="C16" s="32">
        <f t="shared" si="1"/>
        <v>591.67969719035023</v>
      </c>
      <c r="D16" s="33"/>
      <c r="E16" s="32">
        <f t="shared" si="0"/>
        <v>634.2362942639254</v>
      </c>
      <c r="F16" s="32">
        <f t="shared" si="2"/>
        <v>17027.844218880855</v>
      </c>
      <c r="G16" s="26"/>
      <c r="H16" s="26"/>
      <c r="I16" s="26"/>
      <c r="J16" s="26"/>
      <c r="K16" s="26"/>
    </row>
    <row r="17" spans="2:11" s="22" customFormat="1" ht="30.75" customHeight="1" x14ac:dyDescent="0.3">
      <c r="B17" s="19">
        <v>6</v>
      </c>
      <c r="C17" s="32">
        <f t="shared" si="1"/>
        <v>570.43278133250863</v>
      </c>
      <c r="D17" s="33"/>
      <c r="E17" s="32">
        <f t="shared" si="0"/>
        <v>655.483210121767</v>
      </c>
      <c r="F17" s="32">
        <f t="shared" si="2"/>
        <v>16372.361008759088</v>
      </c>
      <c r="G17" s="26"/>
      <c r="H17" s="26"/>
      <c r="I17" s="26"/>
      <c r="J17" s="26"/>
      <c r="K17" s="26"/>
    </row>
    <row r="18" spans="2:11" s="22" customFormat="1" ht="30.75" customHeight="1" x14ac:dyDescent="0.3">
      <c r="B18" s="19">
        <v>7</v>
      </c>
      <c r="C18" s="32">
        <f t="shared" si="1"/>
        <v>548.47409379342946</v>
      </c>
      <c r="D18" s="33"/>
      <c r="E18" s="32">
        <f t="shared" si="0"/>
        <v>677.44189766084617</v>
      </c>
      <c r="F18" s="32">
        <f t="shared" si="2"/>
        <v>15694.919111098241</v>
      </c>
      <c r="G18" s="26"/>
      <c r="H18" s="26"/>
      <c r="I18" s="26"/>
      <c r="J18" s="26"/>
      <c r="K18" s="26"/>
    </row>
    <row r="19" spans="2:11" s="22" customFormat="1" ht="30.75" customHeight="1" x14ac:dyDescent="0.3">
      <c r="B19" s="19">
        <v>8</v>
      </c>
      <c r="C19" s="32">
        <f t="shared" si="1"/>
        <v>525.77979022179113</v>
      </c>
      <c r="D19" s="33"/>
      <c r="E19" s="32">
        <f t="shared" si="0"/>
        <v>700.1362012324845</v>
      </c>
      <c r="F19" s="32">
        <f t="shared" si="2"/>
        <v>14994.782909865757</v>
      </c>
      <c r="G19" s="26"/>
      <c r="H19" s="26"/>
      <c r="I19" s="26"/>
      <c r="J19" s="26"/>
      <c r="K19" s="26"/>
    </row>
    <row r="20" spans="2:11" s="22" customFormat="1" ht="30.75" customHeight="1" x14ac:dyDescent="0.3">
      <c r="B20" s="19">
        <v>9</v>
      </c>
      <c r="C20" s="32">
        <f t="shared" si="1"/>
        <v>502.32522748050286</v>
      </c>
      <c r="D20" s="33"/>
      <c r="E20" s="32">
        <f t="shared" si="0"/>
        <v>723.59076397377271</v>
      </c>
      <c r="F20" s="32">
        <f t="shared" si="2"/>
        <v>14271.192145891984</v>
      </c>
      <c r="G20" s="26"/>
      <c r="H20" s="26"/>
      <c r="I20" s="26"/>
      <c r="J20" s="26"/>
      <c r="K20" s="26"/>
    </row>
    <row r="21" spans="2:11" s="22" customFormat="1" ht="30.75" customHeight="1" x14ac:dyDescent="0.3">
      <c r="B21" s="19">
        <v>10</v>
      </c>
      <c r="C21" s="32">
        <f t="shared" si="1"/>
        <v>478.0849368873815</v>
      </c>
      <c r="D21" s="33"/>
      <c r="E21" s="32">
        <f t="shared" si="0"/>
        <v>747.83105456689418</v>
      </c>
      <c r="F21" s="32">
        <f t="shared" si="2"/>
        <v>13523.36109132509</v>
      </c>
      <c r="G21" s="26"/>
      <c r="H21" s="26"/>
      <c r="I21" s="26"/>
      <c r="J21" s="26"/>
      <c r="K21" s="26"/>
    </row>
    <row r="22" spans="2:11" s="22" customFormat="1" ht="30.75" customHeight="1" x14ac:dyDescent="0.3">
      <c r="B22" s="19">
        <v>11</v>
      </c>
      <c r="C22" s="32">
        <f t="shared" si="1"/>
        <v>453.03259655939058</v>
      </c>
      <c r="D22" s="33"/>
      <c r="E22" s="32">
        <f t="shared" si="0"/>
        <v>772.88339489488499</v>
      </c>
      <c r="F22" s="32">
        <f>F21-E22</f>
        <v>12750.477696430205</v>
      </c>
      <c r="G22" s="26"/>
      <c r="H22" s="26"/>
      <c r="I22" s="26"/>
      <c r="J22" s="26"/>
      <c r="K22" s="26"/>
    </row>
    <row r="23" spans="2:11" s="22" customFormat="1" ht="30.75" customHeight="1" x14ac:dyDescent="0.3">
      <c r="B23" s="19">
        <v>12</v>
      </c>
      <c r="C23" s="32">
        <f t="shared" si="1"/>
        <v>427.14100283041194</v>
      </c>
      <c r="D23" s="33"/>
      <c r="E23" s="32">
        <f t="shared" si="0"/>
        <v>798.77498862386369</v>
      </c>
      <c r="F23" s="32">
        <f t="shared" ref="F23:F35" si="3">F22-E23</f>
        <v>11951.702707806342</v>
      </c>
      <c r="G23" s="26"/>
      <c r="H23" s="26"/>
      <c r="I23" s="26"/>
      <c r="J23" s="26"/>
      <c r="K23" s="26"/>
    </row>
    <row r="24" spans="2:11" s="22" customFormat="1" ht="30.75" customHeight="1" x14ac:dyDescent="0.3">
      <c r="B24" s="19">
        <v>13</v>
      </c>
      <c r="C24" s="32">
        <f t="shared" ref="C24:C35" si="4">IF(($B$9*F23)&lt;=0,"0",($B$9*F23))</f>
        <v>400.3820407115125</v>
      </c>
      <c r="D24" s="33"/>
      <c r="E24" s="32">
        <f t="shared" si="0"/>
        <v>825.53395074276318</v>
      </c>
      <c r="F24" s="32">
        <f t="shared" si="3"/>
        <v>11126.168757063579</v>
      </c>
      <c r="G24" s="26"/>
      <c r="H24" s="26"/>
      <c r="I24" s="26"/>
      <c r="J24" s="26"/>
      <c r="K24" s="26"/>
    </row>
    <row r="25" spans="2:11" s="22" customFormat="1" ht="30.75" customHeight="1" x14ac:dyDescent="0.3">
      <c r="B25" s="19">
        <v>14</v>
      </c>
      <c r="C25" s="32">
        <f t="shared" si="4"/>
        <v>372.72665336162993</v>
      </c>
      <c r="D25" s="33"/>
      <c r="E25" s="32">
        <f t="shared" si="0"/>
        <v>853.1893380926457</v>
      </c>
      <c r="F25" s="32">
        <f t="shared" si="3"/>
        <v>10272.979418970934</v>
      </c>
      <c r="G25" s="26"/>
      <c r="H25" s="26"/>
      <c r="I25" s="26"/>
      <c r="J25" s="26"/>
      <c r="K25" s="26"/>
    </row>
    <row r="26" spans="2:11" s="22" customFormat="1" ht="30.75" customHeight="1" x14ac:dyDescent="0.3">
      <c r="B26" s="19">
        <v>15</v>
      </c>
      <c r="C26" s="32">
        <f t="shared" si="4"/>
        <v>344.14481053552629</v>
      </c>
      <c r="D26" s="33"/>
      <c r="E26" s="32">
        <f t="shared" si="0"/>
        <v>881.77118091874934</v>
      </c>
      <c r="F26" s="32">
        <f t="shared" si="3"/>
        <v>9391.2082380521842</v>
      </c>
      <c r="G26" s="26"/>
      <c r="H26" s="26"/>
      <c r="I26" s="26"/>
      <c r="J26" s="26"/>
      <c r="K26" s="26"/>
    </row>
    <row r="27" spans="2:11" s="22" customFormat="1" ht="30.75" customHeight="1" x14ac:dyDescent="0.3">
      <c r="B27" s="19">
        <v>16</v>
      </c>
      <c r="C27" s="32">
        <f t="shared" si="4"/>
        <v>314.60547597474817</v>
      </c>
      <c r="D27" s="33"/>
      <c r="E27" s="32">
        <f t="shared" si="0"/>
        <v>911.31051547952745</v>
      </c>
      <c r="F27" s="32">
        <f t="shared" si="3"/>
        <v>8479.8977225726576</v>
      </c>
      <c r="G27" s="26"/>
      <c r="H27" s="26"/>
      <c r="I27" s="26"/>
      <c r="J27" s="26"/>
      <c r="K27" s="26"/>
    </row>
    <row r="28" spans="2:11" s="22" customFormat="1" ht="30.75" customHeight="1" x14ac:dyDescent="0.3">
      <c r="B28" s="19">
        <v>17</v>
      </c>
      <c r="C28" s="32">
        <f t="shared" si="4"/>
        <v>284.07657370618404</v>
      </c>
      <c r="D28" s="33"/>
      <c r="E28" s="32">
        <f t="shared" si="0"/>
        <v>941.83941774809159</v>
      </c>
      <c r="F28" s="32">
        <f t="shared" si="3"/>
        <v>7538.0583048245662</v>
      </c>
      <c r="G28" s="26"/>
      <c r="H28" s="26"/>
      <c r="I28" s="26"/>
      <c r="J28" s="26"/>
      <c r="K28" s="26"/>
    </row>
    <row r="29" spans="2:11" s="22" customFormat="1" ht="30.75" customHeight="1" x14ac:dyDescent="0.3">
      <c r="B29" s="19">
        <v>18</v>
      </c>
      <c r="C29" s="32">
        <f t="shared" si="4"/>
        <v>252.52495321162297</v>
      </c>
      <c r="D29" s="33"/>
      <c r="E29" s="32">
        <f t="shared" si="0"/>
        <v>973.39103824265271</v>
      </c>
      <c r="F29" s="32">
        <f t="shared" si="3"/>
        <v>6564.6672665819133</v>
      </c>
      <c r="G29" s="26"/>
      <c r="H29" s="26"/>
      <c r="I29" s="26"/>
      <c r="J29" s="26"/>
      <c r="K29" s="26"/>
    </row>
    <row r="30" spans="2:11" s="22" customFormat="1" ht="30.75" customHeight="1" x14ac:dyDescent="0.3">
      <c r="B30" s="19">
        <v>19</v>
      </c>
      <c r="C30" s="32">
        <f t="shared" si="4"/>
        <v>219.9163534304941</v>
      </c>
      <c r="D30" s="33"/>
      <c r="E30" s="32">
        <f t="shared" si="0"/>
        <v>1005.9996380237815</v>
      </c>
      <c r="F30" s="32">
        <f t="shared" si="3"/>
        <v>5558.6676285581316</v>
      </c>
      <c r="G30" s="26"/>
      <c r="H30" s="26"/>
      <c r="I30" s="26"/>
      <c r="J30" s="26"/>
      <c r="K30" s="26"/>
    </row>
    <row r="31" spans="2:11" s="22" customFormat="1" ht="30.75" customHeight="1" x14ac:dyDescent="0.3">
      <c r="B31" s="19">
        <v>20</v>
      </c>
      <c r="C31" s="32">
        <f t="shared" si="4"/>
        <v>186.21536555669741</v>
      </c>
      <c r="D31" s="33"/>
      <c r="E31" s="32">
        <f t="shared" si="0"/>
        <v>1039.7006258975782</v>
      </c>
      <c r="F31" s="32">
        <f t="shared" si="3"/>
        <v>4518.9670026605536</v>
      </c>
      <c r="G31" s="26"/>
      <c r="H31" s="26"/>
      <c r="I31" s="26"/>
      <c r="J31" s="26"/>
      <c r="K31" s="26"/>
    </row>
    <row r="32" spans="2:11" s="22" customFormat="1" ht="30.75" customHeight="1" x14ac:dyDescent="0.3">
      <c r="B32" s="19">
        <v>21</v>
      </c>
      <c r="C32" s="32">
        <f t="shared" si="4"/>
        <v>151.38539458912857</v>
      </c>
      <c r="D32" s="33"/>
      <c r="E32" s="32">
        <f t="shared" si="0"/>
        <v>1074.5305968651471</v>
      </c>
      <c r="F32" s="32">
        <f t="shared" si="3"/>
        <v>3444.4364057954062</v>
      </c>
      <c r="G32" s="26"/>
      <c r="H32" s="26"/>
      <c r="I32" s="26"/>
      <c r="J32" s="26"/>
      <c r="K32" s="26"/>
    </row>
    <row r="33" spans="2:11" s="22" customFormat="1" ht="30.75" customHeight="1" x14ac:dyDescent="0.3">
      <c r="B33" s="19">
        <v>22</v>
      </c>
      <c r="C33" s="32">
        <f t="shared" si="4"/>
        <v>115.38861959414612</v>
      </c>
      <c r="D33" s="33"/>
      <c r="E33" s="32">
        <f t="shared" si="0"/>
        <v>1110.5273718601295</v>
      </c>
      <c r="F33" s="32">
        <f t="shared" si="3"/>
        <v>2333.909033935277</v>
      </c>
      <c r="G33" s="26"/>
      <c r="H33" s="26"/>
      <c r="I33" s="26"/>
      <c r="J33" s="26"/>
      <c r="K33" s="26"/>
    </row>
    <row r="34" spans="2:11" s="22" customFormat="1" ht="30.75" customHeight="1" x14ac:dyDescent="0.3">
      <c r="B34" s="19">
        <v>23</v>
      </c>
      <c r="C34" s="32">
        <f t="shared" si="4"/>
        <v>78.185952636831786</v>
      </c>
      <c r="D34" s="33"/>
      <c r="E34" s="32">
        <f t="shared" si="0"/>
        <v>1147.7300388174438</v>
      </c>
      <c r="F34" s="32">
        <f t="shared" si="3"/>
        <v>1186.1789951178332</v>
      </c>
      <c r="G34" s="26"/>
      <c r="H34" s="26"/>
      <c r="I34" s="26"/>
      <c r="J34" s="26"/>
      <c r="K34" s="26"/>
    </row>
    <row r="35" spans="2:11" s="22" customFormat="1" ht="30.75" customHeight="1" x14ac:dyDescent="0.3">
      <c r="B35" s="19">
        <v>24</v>
      </c>
      <c r="C35" s="32">
        <f t="shared" si="4"/>
        <v>39.736996336447412</v>
      </c>
      <c r="D35" s="33"/>
      <c r="E35" s="32">
        <f t="shared" si="0"/>
        <v>1186.1789951178282</v>
      </c>
      <c r="F35" s="32">
        <f t="shared" si="3"/>
        <v>5.0022208597511053E-12</v>
      </c>
      <c r="G35" s="26"/>
      <c r="H35" s="26"/>
      <c r="I35" s="26"/>
      <c r="J35" s="26"/>
      <c r="K35" s="26"/>
    </row>
  </sheetData>
  <sheetProtection algorithmName="SHA-512" hashValue="sRG5BmNdLStfbJEa+7BGF0khCAlPIDxU198xb6UaqEQNGIj1RKzPwuUi/fyFnFHaIYelYxLcuLNxa4M+DlaynA==" saltValue="+FoZRSI7u/OmFP9HtPAsnA==" spinCount="100000" sheet="1" objects="1" scenarios="1"/>
  <protectedRanges>
    <protectedRange sqref="B6" name="Valor investido"/>
    <protectedRange sqref="D6" name="Prazo"/>
    <protectedRange sqref="C6" name="Taxa de retorno"/>
  </protectedRanges>
  <mergeCells count="7">
    <mergeCell ref="C9:D9"/>
    <mergeCell ref="M6:Q6"/>
    <mergeCell ref="R6:S6"/>
    <mergeCell ref="E9:F9"/>
    <mergeCell ref="E8:F8"/>
    <mergeCell ref="D6:F6"/>
    <mergeCell ref="C8:D8"/>
  </mergeCells>
  <conditionalFormatting sqref="Q9:AB9">
    <cfRule type="cellIs" dxfId="3" priority="3" operator="lessThan">
      <formula>1</formula>
    </cfRule>
  </conditionalFormatting>
  <conditionalFormatting sqref="Q9:AB9">
    <cfRule type="cellIs" dxfId="2" priority="4" operator="equal">
      <formula>0</formula>
    </cfRule>
  </conditionalFormatting>
  <conditionalFormatting sqref="C24:C35">
    <cfRule type="cellIs" dxfId="1" priority="1" operator="lessThan">
      <formula>1</formula>
    </cfRule>
  </conditionalFormatting>
  <conditionalFormatting sqref="C24:C35">
    <cfRule type="cellIs" dxfId="0" priority="2" operator="equal">
      <formula>0</formula>
    </cfRule>
  </conditionalFormatting>
  <dataValidations count="2">
    <dataValidation type="list" allowBlank="1" sqref="C6" xr:uid="{936F35C1-D4BB-4508-9DD0-3FC0C4596306}">
      <formula1>"18.72%, 20.13%, 26.53%, 29.08%, 32.22%, 35.49%, 37.19%, 39.13%, 41.92%, 44.58%, 48.50%"</formula1>
    </dataValidation>
    <dataValidation type="list" allowBlank="1" sqref="D6:F6" xr:uid="{CD62D01B-D83C-42A3-96D3-2CF85488B881}">
      <formula1>"12,24"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Calculadora MMI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 Mireu</dc:creator>
  <cp:lastModifiedBy>Daniel Pissaia</cp:lastModifiedBy>
  <dcterms:created xsi:type="dcterms:W3CDTF">2022-08-02T14:49:59Z</dcterms:created>
  <dcterms:modified xsi:type="dcterms:W3CDTF">2022-12-01T12:59:15Z</dcterms:modified>
</cp:coreProperties>
</file>